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k\Documents\7.0download\Leon HFA\Budget &amp; Financials\FY 24-25\"/>
    </mc:Choice>
  </mc:AlternateContent>
  <xr:revisionPtr revIDLastSave="0" documentId="13_ncr:1_{B50520ED-2E59-4078-A9A8-257D7D0F76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46" i="1" l="1"/>
  <c r="E45" i="1"/>
  <c r="E44" i="1"/>
  <c r="E43" i="1"/>
  <c r="E42" i="1"/>
  <c r="E41" i="1"/>
  <c r="E40" i="1"/>
  <c r="E39" i="1"/>
  <c r="E38" i="1"/>
  <c r="E37" i="1"/>
  <c r="E36" i="1"/>
  <c r="E35" i="1"/>
  <c r="E34" i="1"/>
  <c r="E32" i="1"/>
  <c r="E31" i="1"/>
  <c r="D52" i="1"/>
  <c r="E26" i="1"/>
  <c r="E14" i="1"/>
  <c r="E12" i="1"/>
  <c r="E9" i="1"/>
  <c r="E8" i="1"/>
  <c r="E7" i="1"/>
  <c r="E5" i="1"/>
  <c r="D27" i="1"/>
  <c r="G52" i="1"/>
  <c r="G27" i="1"/>
  <c r="H52" i="1"/>
  <c r="H27" i="1"/>
  <c r="D53" i="1" l="1"/>
  <c r="G53" i="1"/>
  <c r="H53" i="1"/>
  <c r="C27" i="1"/>
  <c r="E27" i="1" s="1"/>
  <c r="C52" i="1"/>
  <c r="E52" i="1" s="1"/>
  <c r="C53" i="1" l="1"/>
  <c r="E53" i="1" s="1"/>
  <c r="F52" i="1"/>
  <c r="F27" i="1"/>
  <c r="I52" i="1"/>
  <c r="I27" i="1"/>
  <c r="F28" i="1" l="1"/>
  <c r="F53" i="1"/>
  <c r="I53" i="1"/>
  <c r="J52" i="1" l="1"/>
  <c r="J27" i="1"/>
  <c r="J53" i="1" l="1"/>
  <c r="O52" i="1" l="1"/>
  <c r="N27" i="1"/>
  <c r="O27" i="1"/>
  <c r="O53" i="1" l="1"/>
  <c r="N52" i="1"/>
  <c r="N53" i="1" s="1"/>
</calcChain>
</file>

<file path=xl/sharedStrings.xml><?xml version="1.0" encoding="utf-8"?>
<sst xmlns="http://schemas.openxmlformats.org/spreadsheetml/2006/main" count="101" uniqueCount="86">
  <si>
    <t xml:space="preserve">EXPENSES  </t>
  </si>
  <si>
    <t>OPERATING</t>
  </si>
  <si>
    <t>PROFESSIONAL SERVICES</t>
  </si>
  <si>
    <t xml:space="preserve">    Administrator</t>
  </si>
  <si>
    <t xml:space="preserve">    Legal</t>
  </si>
  <si>
    <t>INSURANCE</t>
  </si>
  <si>
    <t>POSTAGE</t>
  </si>
  <si>
    <t>PRINTING/BINDING</t>
  </si>
  <si>
    <t>OFFICE SUPPLIES</t>
  </si>
  <si>
    <t>OPERATING SUPPLIES</t>
  </si>
  <si>
    <t>TRAVEL</t>
  </si>
  <si>
    <t xml:space="preserve">TRAVEL/ PER DIEM/TRAINING </t>
  </si>
  <si>
    <t>HOUSING ACTIVITIES</t>
  </si>
  <si>
    <t>HOUSING FINANCE AUTHORITY OF LEON COUNTY</t>
  </si>
  <si>
    <t>PUBLICATIONS/SUBSCRIPTIONS/MEMBERSHIPS</t>
  </si>
  <si>
    <t>INCOME</t>
  </si>
  <si>
    <t>SINGLE FAMILY</t>
  </si>
  <si>
    <t>ESCAMBIA COUNTY LOAN PARTICIPATION FEES</t>
  </si>
  <si>
    <t>MULTI-FAMILY</t>
  </si>
  <si>
    <t>LAKES AT SAN MARCOS ANNUAL FEE</t>
  </si>
  <si>
    <t>REVENUE FROM SALE OF LAND PARCELS</t>
  </si>
  <si>
    <t>INTEREST</t>
  </si>
  <si>
    <t xml:space="preserve">INTEREST </t>
  </si>
  <si>
    <t>OTHER</t>
  </si>
  <si>
    <t>EMERGENCY REPAIRS</t>
  </si>
  <si>
    <t>OTHER CHARGES (Includes SEE and Bank Fees)</t>
  </si>
  <si>
    <t>FY 18-19 ACTUAL</t>
  </si>
  <si>
    <t>AUDIT</t>
  </si>
  <si>
    <t>HOME EXPO</t>
  </si>
  <si>
    <t>9-11 DAY OF SERVICE</t>
  </si>
  <si>
    <t>REHABILITATION OF TWO HOMES</t>
  </si>
  <si>
    <t>LAWNCARE/MAINTENANCE</t>
  </si>
  <si>
    <t>KENWOOD PLACE GRANT</t>
  </si>
  <si>
    <t>HOUSING REHAB/FORECLOSURE</t>
  </si>
  <si>
    <t>HOUSING TAX PAYMENTS ON PROPERTIES</t>
  </si>
  <si>
    <t>10-23-18: Payment of $2,241.56 from Escambia County HFA for repayment of DPA loans. Not income, but transfers non-liquid assets to cash</t>
  </si>
  <si>
    <t>FY 16-17: Repayment of Leon County HFA DPA Loans of $12,070. Not income but transfers non-liquid assets to cash</t>
  </si>
  <si>
    <t>TOTAL INCOME</t>
  </si>
  <si>
    <t>TOTAL EXPENSES</t>
  </si>
  <si>
    <t>PROFIT/LOSS</t>
  </si>
  <si>
    <t>Magnolia Terrace</t>
  </si>
  <si>
    <t>5-17-19: Repayment of Leon County HFA DPA Loan of $4,950. Not income but transfer non-liquid assets to cash</t>
  </si>
  <si>
    <t xml:space="preserve">   Part Time Administrative Staff</t>
  </si>
  <si>
    <t>FY 19-20 ACTUAL</t>
  </si>
  <si>
    <t>FY 16-17 ACTUAL</t>
  </si>
  <si>
    <t>MF BOND APPLICATION FEE</t>
  </si>
  <si>
    <t>MF BOND CLOSING FEE</t>
  </si>
  <si>
    <t>FY 16-17: Payment of $4,707.92 from Escambia County HFA for repayment of DPA loans. Not income, but transfers non-liquid assets to cash</t>
  </si>
  <si>
    <t>FY 15-16: Payment of $6,577.33 from Escambia County HFA for repayment of DPA loans. Not income, but transfers non-liquid assets to cash</t>
  </si>
  <si>
    <t>10-2-19: Repayment of $21,240.38 from Escambia County for repayment of DPA loans. Not income, but transfer non-liquid assets to cash</t>
  </si>
  <si>
    <t>FY 17-18: Payment of $32,958.96 from Escambia County HFA for repayment of DPA loans. Not income, but transfers non-liquid assets to cash</t>
  </si>
  <si>
    <t>Magnolia Family</t>
  </si>
  <si>
    <t>FY 15-16 ACTUAL</t>
  </si>
  <si>
    <t>FY 14-15 ACTUAL</t>
  </si>
  <si>
    <t xml:space="preserve"> FY 17-18 ACTUAL</t>
  </si>
  <si>
    <t>8-8-20: Repayment of $25,887.36 from Escambia County for repayment of DPA loans. Not income, but transfer non-liquid assets to cash</t>
  </si>
  <si>
    <t>MAGNOLIA TERRACE ANNUAL FEE</t>
  </si>
  <si>
    <t>Magnolia Senior</t>
  </si>
  <si>
    <t>Magnolia Family II</t>
  </si>
  <si>
    <t>11-13-20: Repayment of $10,945.48 from Escambia County for repayment of DPA loans. Not income, but transfer non-liquid assets to cash</t>
  </si>
  <si>
    <t>5-11-21: Repayment of $7,412.94 from Escambia County for repayment of DPA loans. Not income, but transfer non-liquid assets to cash</t>
  </si>
  <si>
    <t>6-18-21: Repayment of Leon County HFA DPA Loan of $4,950. Not income but transfer non-liquid assets to cash</t>
  </si>
  <si>
    <t>FY 20-21 ACTUAL</t>
  </si>
  <si>
    <t>Ridge Road</t>
  </si>
  <si>
    <t>Tallahassee Affordable Portfolio</t>
  </si>
  <si>
    <t xml:space="preserve">FY 21-22 ACTUAL </t>
  </si>
  <si>
    <t xml:space="preserve">FY 22-23 ACTUAL </t>
  </si>
  <si>
    <t>ACTUAL V. BUDGET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</si>
  <si>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</si>
  <si>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MF LGAOF APPLICATION FEE</t>
  </si>
  <si>
    <t>Lakeside Flats</t>
  </si>
  <si>
    <t>12-16-22: Repayment of Leon County HFA DPA Loan of $2,200. Not income but transfer non-liquid assets to cash</t>
  </si>
  <si>
    <t>10-27-22: Repayment of $5,000.00 from Escambia County for repayment of DPA loans. Not income, but transfer non-liquid assets to cash</t>
  </si>
  <si>
    <t>4-28-23: Repayment of $9,630.00 from Escambia County for repayment of DPA loans. Not income, but transfer non-liquid assets to cash</t>
  </si>
  <si>
    <t>MAGNOLIA FAMILY ANNUAL FEE</t>
  </si>
  <si>
    <t>Lake Bradford</t>
  </si>
  <si>
    <t xml:space="preserve">FY 23-24 ACTUAL </t>
  </si>
  <si>
    <t>RIDGE ROAD ANNUAL FEE</t>
  </si>
  <si>
    <t>10-19-23: Repayment of $12,277.34 from Escambia County for repayment of DPA loans. Not income, but transfer non-liquid assets to cash</t>
  </si>
  <si>
    <t>Total of $153,419.27 converted from non-liquid assets to cash from FY 15-16 to present</t>
  </si>
  <si>
    <t>BOND APPLICATION FEE HENDERSON HEIGHTS</t>
  </si>
  <si>
    <t>PROMOTIONAL (Includes FLALHFA Conference Sponsorship)</t>
  </si>
  <si>
    <t>FY 24-25 BUDGET</t>
  </si>
  <si>
    <t>FY 24-25 ACTUAL</t>
  </si>
  <si>
    <t>LAKE BRADFOR ANNUAL FEE</t>
  </si>
  <si>
    <t>FY 24-25 YEAR TO DATE BUDGET (8-31-25)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</si>
</sst>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3" fillId="0" borderId="0" xfId="0" applyFont="1"/>
    <xf numFmtId="164" fontId="4" fillId="0" borderId="0" xfId="1" applyNumberFormat="1" applyFont="1"/>
    <xf numFmtId="44" fontId="0" fillId="0" borderId="0" xfId="0" applyNumberFormat="1"/>
    <xf numFmtId="0" fontId="5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0" fontId="5" fillId="0" borderId="0" xfId="0" applyFont="1" applyAlignment="1">
      <alignment vertical="top"/>
    </xf>
    <xf numFmtId="0" fontId="6" fillId="0" borderId="0" xfId="0" applyFont="1" applyAlignment="1">
      <alignment wrapText="1"/>
    </xf>
    <xf numFmtId="164" fontId="6" fillId="0" borderId="0" xfId="1" applyNumberFormat="1" applyFont="1" applyAlignment="1">
      <alignment wrapText="1"/>
    </xf>
    <xf numFmtId="164" fontId="6" fillId="0" borderId="0" xfId="1" applyNumberFormat="1" applyFont="1"/>
    <xf numFmtId="9" fontId="6" fillId="0" borderId="0" xfId="2" applyFont="1"/>
    <xf numFmtId="44" fontId="6" fillId="0" borderId="0" xfId="1" applyFont="1"/>
    <xf numFmtId="164" fontId="6" fillId="0" borderId="0" xfId="1" applyNumberFormat="1" applyFont="1" applyFill="1"/>
    <xf numFmtId="0" fontId="5" fillId="0" borderId="2" xfId="0" applyFont="1" applyBorder="1"/>
    <xf numFmtId="0" fontId="6" fillId="0" borderId="2" xfId="0" applyFont="1" applyBorder="1" applyAlignment="1">
      <alignment wrapText="1"/>
    </xf>
    <xf numFmtId="164" fontId="6" fillId="0" borderId="2" xfId="1" applyNumberFormat="1" applyFont="1" applyBorder="1" applyAlignment="1">
      <alignment wrapText="1"/>
    </xf>
    <xf numFmtId="164" fontId="6" fillId="0" borderId="2" xfId="1" applyNumberFormat="1" applyFont="1" applyBorder="1"/>
    <xf numFmtId="9" fontId="6" fillId="0" borderId="2" xfId="2" applyFont="1" applyBorder="1"/>
    <xf numFmtId="44" fontId="6" fillId="0" borderId="2" xfId="1" applyFont="1" applyBorder="1"/>
    <xf numFmtId="164" fontId="6" fillId="0" borderId="2" xfId="1" applyNumberFormat="1" applyFont="1" applyFill="1" applyBorder="1"/>
    <xf numFmtId="164" fontId="5" fillId="0" borderId="0" xfId="0" applyNumberFormat="1" applyFont="1" applyAlignment="1">
      <alignment wrapText="1"/>
    </xf>
    <xf numFmtId="164" fontId="5" fillId="0" borderId="0" xfId="1" applyNumberFormat="1" applyFont="1" applyAlignment="1">
      <alignment wrapText="1"/>
    </xf>
    <xf numFmtId="164" fontId="5" fillId="0" borderId="0" xfId="0" applyNumberFormat="1" applyFont="1"/>
    <xf numFmtId="164" fontId="5" fillId="0" borderId="0" xfId="1" applyNumberFormat="1" applyFont="1"/>
    <xf numFmtId="164" fontId="5" fillId="0" borderId="0" xfId="0" applyNumberFormat="1" applyFont="1" applyAlignment="1">
      <alignment horizontal="center"/>
    </xf>
    <xf numFmtId="164" fontId="6" fillId="0" borderId="0" xfId="0" applyNumberFormat="1" applyFont="1"/>
    <xf numFmtId="44" fontId="6" fillId="0" borderId="0" xfId="0" applyNumberFormat="1" applyFont="1"/>
    <xf numFmtId="164" fontId="5" fillId="0" borderId="2" xfId="0" applyNumberFormat="1" applyFont="1" applyBorder="1"/>
    <xf numFmtId="164" fontId="6" fillId="0" borderId="2" xfId="0" applyNumberFormat="1" applyFont="1" applyBorder="1"/>
    <xf numFmtId="0" fontId="6" fillId="0" borderId="2" xfId="0" applyFont="1" applyBorder="1"/>
    <xf numFmtId="0" fontId="7" fillId="0" borderId="0" xfId="0" applyFont="1"/>
    <xf numFmtId="44" fontId="6" fillId="0" borderId="0" xfId="1" applyFont="1" applyFill="1"/>
    <xf numFmtId="9" fontId="6" fillId="0" borderId="0" xfId="2" applyFont="1" applyFill="1"/>
    <xf numFmtId="164" fontId="7" fillId="0" borderId="0" xfId="1" applyNumberFormat="1" applyFont="1" applyFill="1"/>
    <xf numFmtId="164" fontId="6" fillId="0" borderId="0" xfId="1" applyNumberFormat="1" applyFont="1" applyFill="1" applyAlignment="1">
      <alignment wrapText="1"/>
    </xf>
    <xf numFmtId="0" fontId="5" fillId="0" borderId="0" xfId="0" applyFont="1" applyAlignment="1">
      <alignment wrapText="1"/>
    </xf>
    <xf numFmtId="44" fontId="6" fillId="0" borderId="2" xfId="1" applyFont="1" applyFill="1" applyBorder="1"/>
    <xf numFmtId="9" fontId="6" fillId="0" borderId="2" xfId="2" applyFont="1" applyFill="1" applyBorder="1"/>
    <xf numFmtId="0" fontId="5" fillId="0" borderId="2" xfId="0" applyFont="1" applyBorder="1" applyAlignment="1">
      <alignment wrapText="1"/>
    </xf>
    <xf numFmtId="0" fontId="5" fillId="0" borderId="3" xfId="0" applyFont="1" applyBorder="1"/>
    <xf numFmtId="0" fontId="6" fillId="0" borderId="3" xfId="0" applyFont="1" applyBorder="1"/>
    <xf numFmtId="164" fontId="5" fillId="0" borderId="3" xfId="0" applyNumberFormat="1" applyFont="1" applyBorder="1"/>
    <xf numFmtId="164" fontId="5" fillId="0" borderId="3" xfId="1" applyNumberFormat="1" applyFont="1" applyBorder="1"/>
    <xf numFmtId="14" fontId="6" fillId="0" borderId="0" xfId="0" applyNumberFormat="1" applyFont="1"/>
    <xf numFmtId="44" fontId="5" fillId="0" borderId="0" xfId="0" applyNumberFormat="1" applyFont="1"/>
    <xf numFmtId="9" fontId="5" fillId="0" borderId="0" xfId="2" applyFont="1"/>
    <xf numFmtId="164" fontId="0" fillId="0" borderId="0" xfId="0" applyNumberFormat="1"/>
    <xf numFmtId="44" fontId="6" fillId="0" borderId="2" xfId="0" applyNumberFormat="1" applyFont="1" applyBorder="1"/>
    <xf numFmtId="44" fontId="5" fillId="0" borderId="2" xfId="0" applyNumberFormat="1" applyFont="1" applyBorder="1"/>
    <xf numFmtId="9" fontId="6" fillId="0" borderId="3" xfId="2" applyFont="1" applyFill="1" applyBorder="1"/>
    <xf numFmtId="44" fontId="0" fillId="0" borderId="2" xfId="0" applyNumberForma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4"/>
  <sheetViews>
    <sheetView tabSelected="1" topLeftCell="A20" workbookViewId="0">
      <selection activeCell="D40" sqref="D40"/>
    </sheetView>
  </sheetViews>
  <sheetFormatPr defaultRowHeight="15" x14ac:dyDescent="0.25"/>
  <cols>
    <col min="1" max="1" width="23.140625" customWidth="1"/>
    <col min="2" max="2" width="37.140625" customWidth="1"/>
    <col min="3" max="3" width="12" customWidth="1"/>
    <col min="4" max="4" width="12.28515625" customWidth="1"/>
    <col min="5" max="5" width="9.85546875" customWidth="1"/>
    <col min="6" max="6" width="11.42578125" customWidth="1"/>
    <col min="7" max="7" width="11.7109375" customWidth="1"/>
    <col min="8" max="8" width="12.28515625" customWidth="1"/>
    <col min="9" max="9" width="11.7109375" customWidth="1"/>
    <col min="10" max="10" width="10.28515625" customWidth="1"/>
    <col min="11" max="11" width="10.42578125" customWidth="1"/>
    <col min="12" max="14" width="10.140625" customWidth="1"/>
    <col min="15" max="15" width="9.7109375" customWidth="1"/>
    <col min="16" max="16" width="11.5703125" bestFit="1" customWidth="1"/>
    <col min="17" max="17" width="12.28515625" bestFit="1" customWidth="1"/>
    <col min="18" max="18" width="10.5703125" bestFit="1" customWidth="1"/>
    <col min="19" max="19" width="12.5703125" bestFit="1" customWidth="1"/>
  </cols>
  <sheetData>
    <row r="1" spans="1:15" ht="18.75" x14ac:dyDescent="0.3">
      <c r="A1" s="55" t="s">
        <v>13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"/>
    </row>
    <row r="2" spans="1:15" x14ac:dyDescent="0.25">
      <c r="A2" s="56" t="s">
        <v>85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6"/>
      <c r="M2" s="7"/>
      <c r="N2" s="7"/>
      <c r="O2" s="7"/>
    </row>
    <row r="3" spans="1:15" ht="27" thickBot="1" x14ac:dyDescent="0.3">
      <c r="A3" s="4"/>
      <c r="B3" s="6"/>
      <c r="C3" s="8" t="s">
        <v>82</v>
      </c>
      <c r="D3" s="8" t="s">
        <v>83</v>
      </c>
      <c r="E3" s="8" t="s">
        <v>67</v>
      </c>
      <c r="F3" s="8" t="s">
        <v>76</v>
      </c>
      <c r="G3" s="8" t="s">
        <v>66</v>
      </c>
      <c r="H3" s="8" t="s">
        <v>65</v>
      </c>
      <c r="I3" s="8" t="s">
        <v>62</v>
      </c>
      <c r="J3" s="9" t="s">
        <v>43</v>
      </c>
      <c r="K3" s="9" t="s">
        <v>26</v>
      </c>
      <c r="L3" s="9" t="s">
        <v>54</v>
      </c>
      <c r="M3" s="9" t="s">
        <v>44</v>
      </c>
      <c r="N3" s="9" t="s">
        <v>52</v>
      </c>
      <c r="O3" s="9" t="s">
        <v>53</v>
      </c>
    </row>
    <row r="4" spans="1:15" x14ac:dyDescent="0.25">
      <c r="A4" s="10" t="s">
        <v>15</v>
      </c>
      <c r="B4" s="7"/>
      <c r="C4" s="7"/>
      <c r="E4" s="7"/>
      <c r="F4" s="7"/>
      <c r="G4" s="7"/>
      <c r="H4" s="7"/>
      <c r="I4" s="7"/>
      <c r="J4" s="7"/>
      <c r="K4" s="7"/>
      <c r="L4" s="7"/>
      <c r="M4" s="7"/>
      <c r="N4" s="7"/>
      <c r="O4" s="7"/>
    </row>
    <row r="5" spans="1:15" ht="19.5" customHeight="1" x14ac:dyDescent="0.25">
      <c r="A5" s="4" t="s">
        <v>16</v>
      </c>
      <c r="B5" s="11" t="s">
        <v>17</v>
      </c>
      <c r="C5" s="12">
        <v>1300</v>
      </c>
      <c r="D5" s="30">
        <v>969.3</v>
      </c>
      <c r="E5" s="14">
        <f>+D5/C5</f>
        <v>0.74561538461538457</v>
      </c>
      <c r="F5" s="13">
        <v>1316.88</v>
      </c>
      <c r="G5" s="13">
        <v>1905.84</v>
      </c>
      <c r="H5" s="13">
        <v>6033</v>
      </c>
      <c r="I5" s="15">
        <v>8791.1</v>
      </c>
      <c r="J5" s="13">
        <v>8874.17</v>
      </c>
      <c r="K5" s="13">
        <v>19978.560000000001</v>
      </c>
      <c r="L5" s="13">
        <v>13514.15</v>
      </c>
      <c r="M5" s="13">
        <v>10311.66</v>
      </c>
      <c r="N5" s="13">
        <v>15617.52</v>
      </c>
      <c r="O5" s="13">
        <v>8673.57</v>
      </c>
    </row>
    <row r="6" spans="1:15" x14ac:dyDescent="0.25">
      <c r="A6" s="4" t="s">
        <v>18</v>
      </c>
      <c r="B6" s="11" t="s">
        <v>19</v>
      </c>
      <c r="C6" s="12">
        <v>0</v>
      </c>
      <c r="D6" s="30"/>
      <c r="E6" s="14"/>
      <c r="F6" s="13"/>
      <c r="G6" s="13">
        <v>16835.37</v>
      </c>
      <c r="H6" s="13">
        <v>30922.02</v>
      </c>
      <c r="I6" s="15">
        <v>31261.78</v>
      </c>
      <c r="J6" s="13">
        <v>31580.37</v>
      </c>
      <c r="K6" s="13">
        <v>31879.11</v>
      </c>
      <c r="L6" s="13">
        <v>32159.24</v>
      </c>
      <c r="M6" s="13">
        <v>32421.919999999998</v>
      </c>
      <c r="N6" s="13">
        <v>32668.23</v>
      </c>
      <c r="O6" s="13">
        <v>66276.09</v>
      </c>
    </row>
    <row r="7" spans="1:15" x14ac:dyDescent="0.25">
      <c r="A7" s="4"/>
      <c r="B7" s="11" t="s">
        <v>56</v>
      </c>
      <c r="C7" s="12">
        <v>22000</v>
      </c>
      <c r="D7" s="30">
        <v>22141</v>
      </c>
      <c r="E7" s="14">
        <f t="shared" ref="E7:E27" si="0">+D7/C7</f>
        <v>1.0064090909090908</v>
      </c>
      <c r="F7" s="13">
        <v>22494.2</v>
      </c>
      <c r="G7" s="13">
        <v>22775.51</v>
      </c>
      <c r="H7" s="13">
        <v>23112.05</v>
      </c>
      <c r="I7" s="15">
        <v>21464.47</v>
      </c>
      <c r="J7" s="13"/>
      <c r="K7" s="13"/>
      <c r="L7" s="13"/>
      <c r="M7" s="13"/>
      <c r="N7" s="13"/>
      <c r="O7" s="13"/>
    </row>
    <row r="8" spans="1:15" x14ac:dyDescent="0.25">
      <c r="A8" s="4"/>
      <c r="B8" s="11" t="s">
        <v>74</v>
      </c>
      <c r="C8" s="12">
        <v>37800</v>
      </c>
      <c r="D8" s="30">
        <v>37800</v>
      </c>
      <c r="E8" s="14">
        <f t="shared" si="0"/>
        <v>1</v>
      </c>
      <c r="F8" s="13">
        <v>37800</v>
      </c>
      <c r="G8" s="13">
        <v>18900</v>
      </c>
      <c r="H8" s="13"/>
      <c r="I8" s="15"/>
      <c r="J8" s="13"/>
      <c r="K8" s="13"/>
      <c r="L8" s="13"/>
      <c r="M8" s="13"/>
      <c r="N8" s="13"/>
      <c r="O8" s="13"/>
    </row>
    <row r="9" spans="1:15" x14ac:dyDescent="0.25">
      <c r="A9" s="4"/>
      <c r="B9" s="11" t="s">
        <v>77</v>
      </c>
      <c r="C9" s="12">
        <v>102000</v>
      </c>
      <c r="D9" s="30">
        <v>51000</v>
      </c>
      <c r="E9" s="14">
        <f t="shared" si="0"/>
        <v>0.5</v>
      </c>
      <c r="F9" s="13">
        <v>153000</v>
      </c>
      <c r="G9" s="13"/>
      <c r="H9" s="13"/>
      <c r="I9" s="15"/>
      <c r="J9" s="13"/>
      <c r="K9" s="13"/>
      <c r="L9" s="13"/>
      <c r="M9" s="13"/>
      <c r="N9" s="13"/>
      <c r="O9" s="13"/>
    </row>
    <row r="10" spans="1:15" x14ac:dyDescent="0.25">
      <c r="A10" s="4"/>
      <c r="B10" s="11" t="s">
        <v>84</v>
      </c>
      <c r="C10" s="12">
        <v>0</v>
      </c>
      <c r="D10" s="30">
        <v>35000</v>
      </c>
      <c r="E10" s="14"/>
      <c r="F10" s="13"/>
      <c r="G10" s="13"/>
      <c r="H10" s="13"/>
      <c r="I10" s="15"/>
      <c r="J10" s="13"/>
      <c r="K10" s="13"/>
      <c r="L10" s="13"/>
      <c r="M10" s="13"/>
      <c r="N10" s="13"/>
      <c r="O10" s="13"/>
    </row>
    <row r="11" spans="1:15" x14ac:dyDescent="0.25">
      <c r="A11" s="4"/>
      <c r="B11" s="11" t="s">
        <v>80</v>
      </c>
      <c r="C11" s="12">
        <v>0</v>
      </c>
      <c r="D11" s="30"/>
      <c r="E11" s="14"/>
      <c r="F11" s="13">
        <v>1000</v>
      </c>
      <c r="G11" s="13"/>
      <c r="H11" s="13"/>
      <c r="I11" s="15"/>
      <c r="J11" s="13"/>
      <c r="K11" s="13"/>
      <c r="L11" s="13"/>
      <c r="M11" s="13"/>
      <c r="N11" s="13"/>
      <c r="O11" s="13"/>
    </row>
    <row r="12" spans="1:15" x14ac:dyDescent="0.25">
      <c r="A12" s="4" t="s">
        <v>23</v>
      </c>
      <c r="B12" s="11" t="s">
        <v>20</v>
      </c>
      <c r="C12" s="12">
        <v>65000</v>
      </c>
      <c r="D12" s="30">
        <v>30100</v>
      </c>
      <c r="E12" s="14">
        <f t="shared" si="0"/>
        <v>0.46307692307692305</v>
      </c>
      <c r="F12" s="16">
        <v>156575.49</v>
      </c>
      <c r="G12" s="16">
        <v>254525.24</v>
      </c>
      <c r="H12" s="16">
        <v>30468.25</v>
      </c>
      <c r="I12" s="15">
        <v>212284.3</v>
      </c>
      <c r="J12" s="13">
        <v>149033.72</v>
      </c>
      <c r="K12" s="13">
        <v>182347.44</v>
      </c>
      <c r="L12" s="13">
        <v>2400</v>
      </c>
      <c r="M12" s="13">
        <v>47825</v>
      </c>
      <c r="N12" s="13">
        <v>33077</v>
      </c>
      <c r="O12" s="13">
        <v>12685</v>
      </c>
    </row>
    <row r="13" spans="1:15" x14ac:dyDescent="0.25">
      <c r="A13" s="4" t="s">
        <v>69</v>
      </c>
      <c r="B13" s="11" t="s">
        <v>70</v>
      </c>
      <c r="C13" s="12">
        <v>0</v>
      </c>
      <c r="D13" s="30"/>
      <c r="E13" s="14"/>
      <c r="F13" s="16"/>
      <c r="G13" s="16">
        <v>5000</v>
      </c>
      <c r="H13" s="16"/>
      <c r="I13" s="15"/>
      <c r="J13" s="13"/>
      <c r="K13" s="13"/>
      <c r="L13" s="13"/>
      <c r="M13" s="13"/>
      <c r="N13" s="13"/>
      <c r="O13" s="13"/>
    </row>
    <row r="14" spans="1:15" x14ac:dyDescent="0.25">
      <c r="A14" s="4" t="s">
        <v>46</v>
      </c>
      <c r="B14" s="11" t="s">
        <v>75</v>
      </c>
      <c r="C14" s="12">
        <v>92500</v>
      </c>
      <c r="D14" s="30">
        <v>92500</v>
      </c>
      <c r="E14" s="14">
        <f t="shared" si="0"/>
        <v>1</v>
      </c>
      <c r="F14" s="16"/>
      <c r="G14" s="16"/>
      <c r="H14" s="16"/>
      <c r="I14" s="15"/>
      <c r="J14" s="13"/>
      <c r="K14" s="13"/>
      <c r="L14" s="13"/>
      <c r="M14" s="13"/>
      <c r="N14" s="13"/>
      <c r="O14" s="13"/>
    </row>
    <row r="15" spans="1:15" x14ac:dyDescent="0.25">
      <c r="A15" s="4" t="s">
        <v>45</v>
      </c>
      <c r="B15" s="11" t="s">
        <v>40</v>
      </c>
      <c r="C15" s="12">
        <v>0</v>
      </c>
      <c r="D15" s="30"/>
      <c r="E15" s="14"/>
      <c r="F15" s="13"/>
      <c r="G15" s="13"/>
      <c r="H15" s="13"/>
      <c r="I15" s="15"/>
      <c r="J15" s="13"/>
      <c r="K15" s="13">
        <v>13000</v>
      </c>
      <c r="L15" s="13">
        <v>0</v>
      </c>
      <c r="M15" s="13">
        <v>0</v>
      </c>
      <c r="N15" s="7"/>
      <c r="O15" s="13">
        <v>5000</v>
      </c>
    </row>
    <row r="16" spans="1:15" x14ac:dyDescent="0.25">
      <c r="A16" s="4" t="s">
        <v>46</v>
      </c>
      <c r="B16" s="11" t="s">
        <v>40</v>
      </c>
      <c r="C16" s="12">
        <v>0</v>
      </c>
      <c r="D16" s="30"/>
      <c r="E16" s="14"/>
      <c r="F16" s="13"/>
      <c r="G16" s="13"/>
      <c r="H16" s="13"/>
      <c r="I16" s="15"/>
      <c r="J16" s="13">
        <v>34900</v>
      </c>
      <c r="K16" s="13">
        <v>0</v>
      </c>
      <c r="L16" s="13">
        <v>0</v>
      </c>
      <c r="M16" s="13">
        <v>0</v>
      </c>
      <c r="N16" s="7"/>
      <c r="O16" s="7"/>
    </row>
    <row r="17" spans="1:19" x14ac:dyDescent="0.25">
      <c r="A17" s="4" t="s">
        <v>45</v>
      </c>
      <c r="B17" s="11" t="s">
        <v>51</v>
      </c>
      <c r="C17" s="12">
        <v>0</v>
      </c>
      <c r="D17" s="30"/>
      <c r="E17" s="14"/>
      <c r="F17" s="13"/>
      <c r="G17" s="13"/>
      <c r="H17" s="13"/>
      <c r="I17" s="15">
        <v>3000</v>
      </c>
      <c r="J17" s="13">
        <v>1000</v>
      </c>
      <c r="K17" s="13"/>
      <c r="L17" s="13"/>
      <c r="M17" s="13"/>
      <c r="N17" s="7"/>
      <c r="O17" s="7"/>
    </row>
    <row r="18" spans="1:19" x14ac:dyDescent="0.25">
      <c r="A18" s="4" t="s">
        <v>46</v>
      </c>
      <c r="B18" s="11" t="s">
        <v>51</v>
      </c>
      <c r="C18" s="12">
        <v>0</v>
      </c>
      <c r="D18" s="30"/>
      <c r="E18" s="14"/>
      <c r="F18" s="13"/>
      <c r="G18" s="13"/>
      <c r="H18" s="13">
        <v>54500</v>
      </c>
      <c r="I18" s="15"/>
      <c r="J18" s="13"/>
      <c r="K18" s="13"/>
      <c r="L18" s="13"/>
      <c r="M18" s="13"/>
      <c r="N18" s="7"/>
      <c r="O18" s="7"/>
    </row>
    <row r="19" spans="1:19" x14ac:dyDescent="0.25">
      <c r="A19" s="4" t="s">
        <v>45</v>
      </c>
      <c r="B19" s="11" t="s">
        <v>57</v>
      </c>
      <c r="C19" s="12">
        <v>0</v>
      </c>
      <c r="D19" s="30"/>
      <c r="E19" s="14"/>
      <c r="F19" s="13"/>
      <c r="G19" s="13"/>
      <c r="H19" s="13"/>
      <c r="I19" s="15">
        <v>1000</v>
      </c>
      <c r="J19" s="13"/>
      <c r="K19" s="13"/>
      <c r="L19" s="13"/>
      <c r="M19" s="13"/>
      <c r="N19" s="7"/>
      <c r="O19" s="7"/>
    </row>
    <row r="20" spans="1:19" x14ac:dyDescent="0.25">
      <c r="A20" s="4" t="s">
        <v>45</v>
      </c>
      <c r="B20" s="11" t="s">
        <v>58</v>
      </c>
      <c r="C20" s="12">
        <v>0</v>
      </c>
      <c r="D20" s="30"/>
      <c r="E20" s="14"/>
      <c r="F20" s="13"/>
      <c r="G20" s="13"/>
      <c r="H20" s="13"/>
      <c r="I20" s="15">
        <v>1000</v>
      </c>
      <c r="J20" s="13"/>
      <c r="K20" s="13"/>
      <c r="L20" s="13"/>
      <c r="M20" s="13"/>
      <c r="N20" s="7"/>
      <c r="O20" s="7"/>
    </row>
    <row r="21" spans="1:19" x14ac:dyDescent="0.25">
      <c r="A21" s="4" t="s">
        <v>45</v>
      </c>
      <c r="B21" s="11" t="s">
        <v>63</v>
      </c>
      <c r="C21" s="12">
        <v>0</v>
      </c>
      <c r="D21" s="30"/>
      <c r="E21" s="14"/>
      <c r="F21" s="16"/>
      <c r="G21" s="16">
        <v>50000</v>
      </c>
      <c r="H21" s="16">
        <v>1000</v>
      </c>
      <c r="I21" s="15"/>
      <c r="J21" s="13"/>
      <c r="K21" s="13"/>
      <c r="L21" s="13"/>
      <c r="M21" s="13"/>
      <c r="N21" s="7"/>
      <c r="O21" s="7"/>
    </row>
    <row r="22" spans="1:19" x14ac:dyDescent="0.25">
      <c r="A22" s="4" t="s">
        <v>45</v>
      </c>
      <c r="B22" s="11" t="s">
        <v>64</v>
      </c>
      <c r="C22" s="12">
        <v>0</v>
      </c>
      <c r="D22" s="30"/>
      <c r="E22" s="14"/>
      <c r="F22" s="16"/>
      <c r="G22" s="16"/>
      <c r="H22" s="16">
        <v>7500</v>
      </c>
      <c r="I22" s="15"/>
      <c r="J22" s="13"/>
      <c r="K22" s="13"/>
      <c r="L22" s="13"/>
      <c r="M22" s="13"/>
      <c r="N22" s="7"/>
      <c r="O22" s="7"/>
    </row>
    <row r="23" spans="1:19" x14ac:dyDescent="0.25">
      <c r="A23" s="4" t="s">
        <v>46</v>
      </c>
      <c r="B23" s="11" t="s">
        <v>64</v>
      </c>
      <c r="C23" s="12">
        <v>0</v>
      </c>
      <c r="D23" s="30"/>
      <c r="E23" s="14"/>
      <c r="F23" s="13"/>
      <c r="G23" s="13"/>
      <c r="H23" s="13">
        <v>324425</v>
      </c>
      <c r="I23" s="15"/>
      <c r="J23" s="13"/>
      <c r="K23" s="13"/>
      <c r="L23" s="13"/>
      <c r="M23" s="13"/>
      <c r="N23" s="7"/>
      <c r="O23" s="7"/>
    </row>
    <row r="24" spans="1:19" x14ac:dyDescent="0.25">
      <c r="A24" s="4" t="s">
        <v>45</v>
      </c>
      <c r="B24" s="11" t="s">
        <v>75</v>
      </c>
      <c r="C24" s="12">
        <v>0</v>
      </c>
      <c r="D24" s="30"/>
      <c r="E24" s="14"/>
      <c r="F24" s="13">
        <v>34500</v>
      </c>
      <c r="G24" s="13">
        <v>1000</v>
      </c>
      <c r="H24" s="13"/>
      <c r="I24" s="15"/>
      <c r="J24" s="13"/>
      <c r="K24" s="13"/>
      <c r="L24" s="13"/>
      <c r="M24" s="13"/>
      <c r="N24" s="7"/>
      <c r="O24" s="7"/>
    </row>
    <row r="25" spans="1:19" x14ac:dyDescent="0.25">
      <c r="A25" s="4" t="s">
        <v>46</v>
      </c>
      <c r="B25" s="11" t="s">
        <v>63</v>
      </c>
      <c r="C25" s="13">
        <v>0</v>
      </c>
      <c r="D25" s="30"/>
      <c r="E25" s="14"/>
      <c r="F25" s="13"/>
      <c r="G25" s="13">
        <v>132500</v>
      </c>
      <c r="H25" s="13"/>
      <c r="I25" s="15"/>
      <c r="J25" s="13"/>
      <c r="K25" s="13"/>
      <c r="L25" s="13"/>
      <c r="M25" s="13"/>
      <c r="N25" s="7"/>
      <c r="O25" s="7"/>
    </row>
    <row r="26" spans="1:19" ht="15.75" thickBot="1" x14ac:dyDescent="0.3">
      <c r="A26" s="17" t="s">
        <v>21</v>
      </c>
      <c r="B26" s="18" t="s">
        <v>22</v>
      </c>
      <c r="C26" s="19">
        <v>75000</v>
      </c>
      <c r="D26" s="51">
        <v>95398.95</v>
      </c>
      <c r="E26" s="21">
        <f>+D26/C26</f>
        <v>1.2719860000000001</v>
      </c>
      <c r="F26" s="20">
        <v>105402.19</v>
      </c>
      <c r="G26" s="20">
        <v>72417.399999999994</v>
      </c>
      <c r="H26" s="20">
        <v>11100.51</v>
      </c>
      <c r="I26" s="22">
        <v>1369.28</v>
      </c>
      <c r="J26" s="20">
        <v>8673.83</v>
      </c>
      <c r="K26" s="20">
        <v>16200</v>
      </c>
      <c r="L26" s="20">
        <v>15209.63</v>
      </c>
      <c r="M26" s="20">
        <v>7071.88</v>
      </c>
      <c r="N26" s="23">
        <v>8222.85</v>
      </c>
      <c r="O26" s="23">
        <v>4954.3</v>
      </c>
      <c r="S26" s="3"/>
    </row>
    <row r="27" spans="1:19" ht="15.75" thickTop="1" x14ac:dyDescent="0.25">
      <c r="A27" s="4" t="s">
        <v>37</v>
      </c>
      <c r="B27" s="11"/>
      <c r="C27" s="24">
        <f>SUM(C5:C26)</f>
        <v>395600</v>
      </c>
      <c r="D27" s="30">
        <f>SUM(D5:D26)</f>
        <v>364909.25</v>
      </c>
      <c r="E27" s="14">
        <f t="shared" si="0"/>
        <v>0.92241974216380185</v>
      </c>
      <c r="F27" s="24">
        <f>SUM(F5:F26)</f>
        <v>512088.76</v>
      </c>
      <c r="G27" s="24">
        <f>SUM(G5:G26)</f>
        <v>575859.36</v>
      </c>
      <c r="H27" s="24">
        <f>SUM(H5:H26)</f>
        <v>489060.83</v>
      </c>
      <c r="I27" s="25">
        <f>SUM(I5:I26)</f>
        <v>280170.93</v>
      </c>
      <c r="J27" s="26">
        <f>SUM(J5:J26)</f>
        <v>234062.09</v>
      </c>
      <c r="K27" s="27">
        <v>263405.11</v>
      </c>
      <c r="L27" s="27">
        <v>63283.02</v>
      </c>
      <c r="M27" s="27">
        <v>97630.46</v>
      </c>
      <c r="N27" s="26">
        <f>SUM(N5:N26)</f>
        <v>89585.600000000006</v>
      </c>
      <c r="O27" s="26">
        <f>SUM(O5:O26)</f>
        <v>97588.96</v>
      </c>
      <c r="Q27" s="50"/>
      <c r="R27" s="3"/>
    </row>
    <row r="28" spans="1:19" x14ac:dyDescent="0.25">
      <c r="A28" s="6"/>
      <c r="B28" s="6"/>
      <c r="C28" s="6"/>
      <c r="D28" s="3"/>
      <c r="E28" s="6"/>
      <c r="F28" s="28">
        <f>+F27-F26</f>
        <v>406686.57</v>
      </c>
      <c r="G28" s="28"/>
      <c r="H28" s="6"/>
      <c r="I28" s="28"/>
      <c r="J28" s="29"/>
      <c r="K28" s="29"/>
      <c r="L28" s="7"/>
      <c r="M28" s="7"/>
      <c r="N28" s="30"/>
      <c r="O28" s="7"/>
    </row>
    <row r="29" spans="1:19" ht="15.75" thickBot="1" x14ac:dyDescent="0.3">
      <c r="A29" s="17" t="s">
        <v>0</v>
      </c>
      <c r="B29" s="17"/>
      <c r="C29" s="17"/>
      <c r="D29" s="54"/>
      <c r="E29" s="17"/>
      <c r="F29" s="17"/>
      <c r="G29" s="17"/>
      <c r="H29" s="17"/>
      <c r="I29" s="31"/>
      <c r="J29" s="31"/>
      <c r="K29" s="32"/>
      <c r="L29" s="33"/>
      <c r="M29" s="33"/>
      <c r="N29" s="33"/>
      <c r="O29" s="33"/>
    </row>
    <row r="30" spans="1:19" ht="15.75" thickTop="1" x14ac:dyDescent="0.25">
      <c r="A30" s="4" t="s">
        <v>1</v>
      </c>
      <c r="B30" s="7" t="s">
        <v>2</v>
      </c>
      <c r="C30" s="7"/>
      <c r="E30" s="7"/>
      <c r="F30" s="7"/>
      <c r="G30" s="7"/>
      <c r="H30" s="7"/>
      <c r="I30" s="29"/>
      <c r="J30" s="13"/>
      <c r="K30" s="29"/>
      <c r="L30" s="13"/>
      <c r="M30" s="13"/>
      <c r="N30" s="7"/>
      <c r="O30" s="13">
        <v>-42371.9</v>
      </c>
    </row>
    <row r="31" spans="1:19" x14ac:dyDescent="0.25">
      <c r="A31" s="4"/>
      <c r="B31" s="34" t="s">
        <v>3</v>
      </c>
      <c r="C31" s="16">
        <v>-56000</v>
      </c>
      <c r="D31" s="30">
        <v>-51623.37</v>
      </c>
      <c r="E31" s="36">
        <f>+D31/C31</f>
        <v>0.92184589285714291</v>
      </c>
      <c r="F31" s="35">
        <v>-54000</v>
      </c>
      <c r="G31" s="35">
        <v>-51999.96</v>
      </c>
      <c r="H31" s="35">
        <v>-49500.04</v>
      </c>
      <c r="I31" s="35">
        <v>-49895.83</v>
      </c>
      <c r="J31" s="16">
        <v>-47895.87</v>
      </c>
      <c r="K31" s="13">
        <v>-43000</v>
      </c>
      <c r="L31" s="13">
        <v>-51208.29</v>
      </c>
      <c r="M31" s="13">
        <v>-36666.629999999997</v>
      </c>
      <c r="N31" s="13">
        <v>-37083.339999999997</v>
      </c>
      <c r="O31" s="15"/>
    </row>
    <row r="32" spans="1:19" x14ac:dyDescent="0.25">
      <c r="A32" s="4"/>
      <c r="B32" s="34" t="s">
        <v>4</v>
      </c>
      <c r="C32" s="37">
        <v>-30000</v>
      </c>
      <c r="D32" s="30">
        <v>-6076.59</v>
      </c>
      <c r="E32" s="36">
        <f t="shared" ref="E32:E46" si="1">+D32/C32</f>
        <v>0.20255300000000001</v>
      </c>
      <c r="F32" s="35">
        <v>-8985.6200000000008</v>
      </c>
      <c r="G32" s="35">
        <v>-2777.25</v>
      </c>
      <c r="H32" s="35">
        <v>-2199</v>
      </c>
      <c r="I32" s="35">
        <v>-4651.7</v>
      </c>
      <c r="J32" s="16">
        <v>-8522.42</v>
      </c>
      <c r="K32" s="13">
        <v>-8252.4</v>
      </c>
      <c r="L32" s="13">
        <v>-14985.92</v>
      </c>
      <c r="M32" s="13">
        <v>-8050</v>
      </c>
      <c r="N32" s="13"/>
      <c r="O32" s="13"/>
      <c r="S32" s="3"/>
    </row>
    <row r="33" spans="1:19" x14ac:dyDescent="0.25">
      <c r="A33" s="4"/>
      <c r="B33" s="34" t="s">
        <v>42</v>
      </c>
      <c r="C33" s="37"/>
      <c r="D33" s="30"/>
      <c r="E33" s="36"/>
      <c r="F33" s="35"/>
      <c r="G33" s="35"/>
      <c r="H33" s="35"/>
      <c r="I33" s="35"/>
      <c r="J33" s="16"/>
      <c r="K33" s="13"/>
      <c r="L33" s="13">
        <v>0</v>
      </c>
      <c r="M33" s="13">
        <v>0</v>
      </c>
      <c r="N33" s="13">
        <v>-5941.5</v>
      </c>
      <c r="O33" s="13"/>
      <c r="S33" s="3"/>
    </row>
    <row r="34" spans="1:19" x14ac:dyDescent="0.25">
      <c r="A34" s="4"/>
      <c r="B34" s="7" t="s">
        <v>27</v>
      </c>
      <c r="C34" s="16">
        <v>-11500</v>
      </c>
      <c r="D34" s="30">
        <v>-11500</v>
      </c>
      <c r="E34" s="36">
        <f t="shared" si="1"/>
        <v>1</v>
      </c>
      <c r="F34" s="35">
        <v>-11500</v>
      </c>
      <c r="G34" s="35">
        <v>-11000</v>
      </c>
      <c r="H34" s="35">
        <v>-10500</v>
      </c>
      <c r="I34" s="35">
        <v>-10000</v>
      </c>
      <c r="J34" s="16">
        <v>-10000</v>
      </c>
      <c r="K34" s="13">
        <v>-10000</v>
      </c>
      <c r="L34" s="13">
        <v>0</v>
      </c>
      <c r="M34" s="13">
        <v>0</v>
      </c>
      <c r="N34" s="13"/>
      <c r="O34" s="13"/>
    </row>
    <row r="35" spans="1:19" x14ac:dyDescent="0.25">
      <c r="A35" s="4"/>
      <c r="B35" s="7" t="s">
        <v>5</v>
      </c>
      <c r="C35" s="16">
        <v>-4500</v>
      </c>
      <c r="D35" s="30">
        <v>-3991.37</v>
      </c>
      <c r="E35" s="36">
        <f t="shared" si="1"/>
        <v>0.88697111111111104</v>
      </c>
      <c r="F35" s="35">
        <v>-3964.97</v>
      </c>
      <c r="G35" s="35">
        <v>-3966.51</v>
      </c>
      <c r="H35" s="35">
        <v>-3819.77</v>
      </c>
      <c r="I35" s="35">
        <v>-3713.75</v>
      </c>
      <c r="J35" s="16">
        <v>-3611.81</v>
      </c>
      <c r="K35" s="13">
        <v>-3543.49</v>
      </c>
      <c r="L35" s="13">
        <v>-3543.49</v>
      </c>
      <c r="M35" s="13">
        <v>-3544.99</v>
      </c>
      <c r="N35" s="13">
        <v>-3545.73</v>
      </c>
      <c r="O35" s="15">
        <v>0</v>
      </c>
    </row>
    <row r="36" spans="1:19" x14ac:dyDescent="0.25">
      <c r="A36" s="7"/>
      <c r="B36" s="7" t="s">
        <v>6</v>
      </c>
      <c r="C36" s="16">
        <v>-100</v>
      </c>
      <c r="D36" s="30"/>
      <c r="E36" s="36">
        <f t="shared" si="1"/>
        <v>0</v>
      </c>
      <c r="F36" s="35"/>
      <c r="G36" s="35">
        <v>0</v>
      </c>
      <c r="H36" s="35"/>
      <c r="I36" s="35"/>
      <c r="J36" s="16"/>
      <c r="K36" s="13"/>
      <c r="L36" s="13">
        <v>0</v>
      </c>
      <c r="M36" s="13">
        <v>-17.829999999999998</v>
      </c>
      <c r="N36" s="13">
        <v>-152.71</v>
      </c>
      <c r="O36" s="13">
        <v>-540.08000000000004</v>
      </c>
    </row>
    <row r="37" spans="1:19" x14ac:dyDescent="0.25">
      <c r="A37" s="7"/>
      <c r="B37" s="11" t="s">
        <v>7</v>
      </c>
      <c r="C37" s="38">
        <v>-2300</v>
      </c>
      <c r="D37" s="30">
        <v>-474.87</v>
      </c>
      <c r="E37" s="36">
        <f t="shared" si="1"/>
        <v>0.20646521739130436</v>
      </c>
      <c r="F37" s="35">
        <v>-459.92</v>
      </c>
      <c r="G37" s="35">
        <v>-837.44</v>
      </c>
      <c r="H37" s="35">
        <v>-608.83000000000004</v>
      </c>
      <c r="I37" s="35">
        <v>-385.25</v>
      </c>
      <c r="J37" s="16">
        <v>-522.75</v>
      </c>
      <c r="K37" s="13">
        <v>-666.3</v>
      </c>
      <c r="L37" s="13">
        <v>-1064.05</v>
      </c>
      <c r="M37" s="13">
        <v>-901.22</v>
      </c>
      <c r="N37" s="13">
        <v>-2049.67</v>
      </c>
      <c r="O37" s="13">
        <v>-2016.44</v>
      </c>
    </row>
    <row r="38" spans="1:19" ht="26.25" x14ac:dyDescent="0.25">
      <c r="A38" s="7"/>
      <c r="B38" s="11" t="s">
        <v>81</v>
      </c>
      <c r="C38" s="38">
        <v>-11500</v>
      </c>
      <c r="D38" s="30">
        <v>-2500</v>
      </c>
      <c r="E38" s="36">
        <f t="shared" si="1"/>
        <v>0.21739130434782608</v>
      </c>
      <c r="F38" s="35">
        <v>-2500</v>
      </c>
      <c r="G38" s="35">
        <v>-2500</v>
      </c>
      <c r="H38" s="35">
        <v>-2825</v>
      </c>
      <c r="I38" s="35">
        <v>-2500</v>
      </c>
      <c r="J38" s="16">
        <v>-2500</v>
      </c>
      <c r="K38" s="13">
        <v>-1000</v>
      </c>
      <c r="L38" s="13">
        <v>-5024.3100000000004</v>
      </c>
      <c r="M38" s="13">
        <v>-4929.1000000000004</v>
      </c>
      <c r="N38" s="13">
        <v>-5721.56</v>
      </c>
      <c r="O38" s="13">
        <v>-11491</v>
      </c>
    </row>
    <row r="39" spans="1:19" x14ac:dyDescent="0.25">
      <c r="A39" s="7"/>
      <c r="B39" s="7" t="s">
        <v>25</v>
      </c>
      <c r="C39" s="16">
        <v>-3500</v>
      </c>
      <c r="D39" s="30">
        <v>-4282</v>
      </c>
      <c r="E39" s="36">
        <f t="shared" si="1"/>
        <v>1.2234285714285715</v>
      </c>
      <c r="F39" s="35">
        <v>-3674.88</v>
      </c>
      <c r="G39" s="35">
        <v>-3315</v>
      </c>
      <c r="H39" s="35">
        <v>-3365</v>
      </c>
      <c r="I39" s="35">
        <v>-3005</v>
      </c>
      <c r="J39" s="16">
        <v>-3020</v>
      </c>
      <c r="K39" s="13">
        <v>-2935</v>
      </c>
      <c r="L39" s="13">
        <v>-2771.9</v>
      </c>
      <c r="M39" s="13">
        <v>-2675</v>
      </c>
      <c r="N39" s="13">
        <v>-4630.18</v>
      </c>
      <c r="O39" s="13">
        <v>-71.38</v>
      </c>
    </row>
    <row r="40" spans="1:19" ht="15" customHeight="1" x14ac:dyDescent="0.25">
      <c r="A40" s="7"/>
      <c r="B40" s="7" t="s">
        <v>8</v>
      </c>
      <c r="C40" s="16">
        <v>-500</v>
      </c>
      <c r="D40" s="30">
        <v>-115.96</v>
      </c>
      <c r="E40" s="36">
        <f t="shared" si="1"/>
        <v>0.23191999999999999</v>
      </c>
      <c r="F40" s="35"/>
      <c r="G40" s="35">
        <v>0</v>
      </c>
      <c r="H40" s="35">
        <v>-119.3</v>
      </c>
      <c r="I40" s="35"/>
      <c r="J40" s="16">
        <v>-6.69</v>
      </c>
      <c r="K40" s="13">
        <v>-118.82</v>
      </c>
      <c r="L40" s="13">
        <v>-285.16000000000003</v>
      </c>
      <c r="M40" s="13">
        <v>-410.29</v>
      </c>
      <c r="N40" s="13">
        <v>0</v>
      </c>
      <c r="O40" s="13">
        <v>-24.96</v>
      </c>
    </row>
    <row r="41" spans="1:19" x14ac:dyDescent="0.25">
      <c r="A41" s="7"/>
      <c r="B41" s="7" t="s">
        <v>9</v>
      </c>
      <c r="C41" s="16">
        <v>-2200</v>
      </c>
      <c r="D41" s="30">
        <v>-771.49</v>
      </c>
      <c r="E41" s="36">
        <f t="shared" si="1"/>
        <v>0.35067727272727273</v>
      </c>
      <c r="F41" s="35">
        <v>-951.54</v>
      </c>
      <c r="G41" s="35">
        <v>-1083.68</v>
      </c>
      <c r="H41" s="35">
        <v>-961.47</v>
      </c>
      <c r="I41" s="35">
        <v>-123.85</v>
      </c>
      <c r="J41" s="16">
        <v>-1179.3699999999999</v>
      </c>
      <c r="K41" s="13">
        <v>-1325.06</v>
      </c>
      <c r="L41" s="13">
        <v>-1572.4</v>
      </c>
      <c r="M41" s="13">
        <v>-1166.79</v>
      </c>
      <c r="N41" s="13">
        <v>-1422.42</v>
      </c>
      <c r="O41" s="13">
        <v>-2135.12</v>
      </c>
    </row>
    <row r="42" spans="1:19" x14ac:dyDescent="0.25">
      <c r="A42" s="7"/>
      <c r="B42" s="7" t="s">
        <v>14</v>
      </c>
      <c r="C42" s="16">
        <v>-1500</v>
      </c>
      <c r="D42" s="30">
        <v>-1175</v>
      </c>
      <c r="E42" s="36">
        <f t="shared" si="1"/>
        <v>0.78333333333333333</v>
      </c>
      <c r="F42" s="35">
        <v>-1175</v>
      </c>
      <c r="G42" s="35">
        <v>-1175</v>
      </c>
      <c r="H42" s="35">
        <v>-1175</v>
      </c>
      <c r="I42" s="35">
        <v>-1175</v>
      </c>
      <c r="J42" s="16">
        <v>-1175</v>
      </c>
      <c r="K42" s="13">
        <v>-675</v>
      </c>
      <c r="L42" s="13">
        <v>-675</v>
      </c>
      <c r="M42" s="13">
        <v>-500</v>
      </c>
      <c r="N42" s="13">
        <v>-500</v>
      </c>
      <c r="O42" s="13">
        <v>0</v>
      </c>
    </row>
    <row r="43" spans="1:19" x14ac:dyDescent="0.25">
      <c r="A43" s="4" t="s">
        <v>10</v>
      </c>
      <c r="B43" s="7" t="s">
        <v>11</v>
      </c>
      <c r="C43" s="16">
        <v>-15000</v>
      </c>
      <c r="D43" s="30">
        <v>-11765.6</v>
      </c>
      <c r="E43" s="36">
        <f t="shared" si="1"/>
        <v>0.78437333333333337</v>
      </c>
      <c r="F43" s="35">
        <v>-11273.72</v>
      </c>
      <c r="G43" s="35">
        <v>-7768.06</v>
      </c>
      <c r="H43" s="35">
        <v>-6077.27</v>
      </c>
      <c r="I43" s="35"/>
      <c r="J43" s="16"/>
      <c r="K43" s="13">
        <v>-6010.72</v>
      </c>
      <c r="L43" s="13">
        <v>-8689.0400000000009</v>
      </c>
      <c r="M43" s="13">
        <v>-4681.04</v>
      </c>
      <c r="N43" s="13">
        <v>-8348.61</v>
      </c>
      <c r="O43" s="13">
        <v>-9178.4699999999993</v>
      </c>
    </row>
    <row r="44" spans="1:19" x14ac:dyDescent="0.25">
      <c r="A44" s="39" t="s">
        <v>12</v>
      </c>
      <c r="B44" s="7" t="s">
        <v>24</v>
      </c>
      <c r="C44" s="16">
        <v>-75000</v>
      </c>
      <c r="D44" s="30">
        <v>-75000</v>
      </c>
      <c r="E44" s="36">
        <f t="shared" si="1"/>
        <v>1</v>
      </c>
      <c r="F44" s="35">
        <v>-75000</v>
      </c>
      <c r="G44" s="35">
        <v>-75000</v>
      </c>
      <c r="H44" s="35">
        <v>-125000</v>
      </c>
      <c r="I44" s="35">
        <v>-50000</v>
      </c>
      <c r="J44" s="16">
        <v>-53000</v>
      </c>
      <c r="K44" s="13">
        <v>-33750</v>
      </c>
      <c r="L44" s="13">
        <v>-23898.57</v>
      </c>
      <c r="M44" s="13">
        <v>-6011.43</v>
      </c>
      <c r="N44" s="13">
        <v>-11549.97</v>
      </c>
      <c r="O44" s="13">
        <v>-8699.08</v>
      </c>
    </row>
    <row r="45" spans="1:19" x14ac:dyDescent="0.25">
      <c r="A45" s="39"/>
      <c r="B45" s="7" t="s">
        <v>28</v>
      </c>
      <c r="C45" s="16">
        <v>-1500</v>
      </c>
      <c r="D45" s="30">
        <v>-1500</v>
      </c>
      <c r="E45" s="36">
        <f t="shared" si="1"/>
        <v>1</v>
      </c>
      <c r="F45" s="35">
        <v>-1500</v>
      </c>
      <c r="G45" s="35">
        <v>-1500</v>
      </c>
      <c r="H45" s="35">
        <v>-1500</v>
      </c>
      <c r="I45" s="16"/>
      <c r="J45" s="13">
        <v>0</v>
      </c>
      <c r="K45" s="13">
        <v>-1500</v>
      </c>
      <c r="L45" s="13">
        <v>0</v>
      </c>
      <c r="M45" s="13">
        <v>0</v>
      </c>
      <c r="N45" s="13"/>
      <c r="O45" s="13"/>
    </row>
    <row r="46" spans="1:19" ht="15.75" thickBot="1" x14ac:dyDescent="0.3">
      <c r="A46" s="39"/>
      <c r="B46" s="33" t="s">
        <v>29</v>
      </c>
      <c r="C46" s="23">
        <v>-1500</v>
      </c>
      <c r="D46" s="51">
        <v>-1500</v>
      </c>
      <c r="E46" s="41">
        <f t="shared" si="1"/>
        <v>1</v>
      </c>
      <c r="F46" s="40">
        <v>-1500</v>
      </c>
      <c r="G46" s="40">
        <v>-1500</v>
      </c>
      <c r="H46" s="40">
        <v>-1500</v>
      </c>
      <c r="I46" s="23">
        <v>-3000</v>
      </c>
      <c r="J46" s="20"/>
      <c r="K46" s="20">
        <v>-1500</v>
      </c>
      <c r="L46" s="20">
        <v>0</v>
      </c>
      <c r="M46" s="20">
        <v>0</v>
      </c>
      <c r="N46" s="20"/>
      <c r="O46" s="20"/>
    </row>
    <row r="47" spans="1:19" ht="15.75" thickTop="1" x14ac:dyDescent="0.25">
      <c r="A47" s="39"/>
      <c r="B47" s="7" t="s">
        <v>30</v>
      </c>
      <c r="C47" s="7"/>
      <c r="D47" s="30"/>
      <c r="E47" s="29"/>
      <c r="F47" s="29"/>
      <c r="G47" s="29"/>
      <c r="H47" s="16"/>
      <c r="I47" s="16"/>
      <c r="J47" s="13"/>
      <c r="K47" s="13"/>
      <c r="L47" s="13">
        <v>-12163</v>
      </c>
      <c r="M47" s="13">
        <v>0</v>
      </c>
      <c r="N47" s="13">
        <v>0</v>
      </c>
      <c r="O47" s="13"/>
    </row>
    <row r="48" spans="1:19" x14ac:dyDescent="0.25">
      <c r="A48" s="39"/>
      <c r="B48" s="7" t="s">
        <v>31</v>
      </c>
      <c r="C48" s="7"/>
      <c r="D48" s="30"/>
      <c r="E48" s="29"/>
      <c r="F48" s="29"/>
      <c r="G48" s="29"/>
      <c r="H48" s="16"/>
      <c r="I48" s="16"/>
      <c r="J48" s="13"/>
      <c r="K48" s="13"/>
      <c r="L48" s="13">
        <v>0</v>
      </c>
      <c r="M48" s="13">
        <v>-360</v>
      </c>
      <c r="N48" s="13">
        <v>-1100</v>
      </c>
      <c r="O48" s="13">
        <v>0</v>
      </c>
    </row>
    <row r="49" spans="1:17" x14ac:dyDescent="0.25">
      <c r="A49" s="39"/>
      <c r="B49" s="7" t="s">
        <v>32</v>
      </c>
      <c r="C49" s="7"/>
      <c r="D49" s="30"/>
      <c r="E49" s="29"/>
      <c r="F49" s="29"/>
      <c r="G49" s="29"/>
      <c r="H49" s="16"/>
      <c r="I49" s="16"/>
      <c r="J49" s="13"/>
      <c r="K49" s="13"/>
      <c r="L49" s="13">
        <v>0</v>
      </c>
      <c r="M49" s="13">
        <v>0</v>
      </c>
      <c r="N49" s="13">
        <v>-37500</v>
      </c>
      <c r="O49" s="13"/>
    </row>
    <row r="50" spans="1:17" x14ac:dyDescent="0.25">
      <c r="A50" s="39"/>
      <c r="B50" s="7" t="s">
        <v>34</v>
      </c>
      <c r="C50" s="7"/>
      <c r="D50" s="30"/>
      <c r="E50" s="29"/>
      <c r="F50" s="29"/>
      <c r="G50" s="29"/>
      <c r="H50" s="16"/>
      <c r="I50" s="16"/>
      <c r="J50" s="13"/>
      <c r="K50" s="13"/>
      <c r="L50" s="13">
        <v>0</v>
      </c>
      <c r="M50" s="13">
        <v>0</v>
      </c>
      <c r="N50" s="13">
        <v>-4093.64</v>
      </c>
      <c r="O50" s="13"/>
    </row>
    <row r="51" spans="1:17" ht="15.75" thickBot="1" x14ac:dyDescent="0.3">
      <c r="A51" s="42"/>
      <c r="B51" s="33" t="s">
        <v>33</v>
      </c>
      <c r="C51" s="33"/>
      <c r="D51" s="51"/>
      <c r="E51" s="32"/>
      <c r="F51" s="32"/>
      <c r="G51" s="32"/>
      <c r="H51" s="23"/>
      <c r="I51" s="23"/>
      <c r="J51" s="20"/>
      <c r="K51" s="20"/>
      <c r="L51" s="20">
        <v>0</v>
      </c>
      <c r="M51" s="20">
        <v>-951.5</v>
      </c>
      <c r="N51" s="20">
        <v>-1386</v>
      </c>
      <c r="O51" s="20"/>
    </row>
    <row r="52" spans="1:17" ht="16.5" thickTop="1" thickBot="1" x14ac:dyDescent="0.3">
      <c r="A52" s="43" t="s">
        <v>38</v>
      </c>
      <c r="B52" s="44"/>
      <c r="C52" s="45">
        <f>SUM(C31:C51)</f>
        <v>-216600</v>
      </c>
      <c r="D52" s="52">
        <f>SUM(D31:D51)</f>
        <v>-172276.25</v>
      </c>
      <c r="E52" s="53">
        <f>+D52/C52</f>
        <v>0.79536588180978762</v>
      </c>
      <c r="F52" s="45">
        <f>SUM(F31:F51)</f>
        <v>-176485.65</v>
      </c>
      <c r="G52" s="45">
        <f>SUM(G31:G51)</f>
        <v>-164422.89999999997</v>
      </c>
      <c r="H52" s="46">
        <f>SUM(H31:H51)</f>
        <v>-209150.68</v>
      </c>
      <c r="I52" s="46">
        <f>SUM(I31:I51)</f>
        <v>-128450.38</v>
      </c>
      <c r="J52" s="45">
        <f>SUM(J31:J51)</f>
        <v>-131433.91</v>
      </c>
      <c r="K52" s="46">
        <v>-114276.79000000001</v>
      </c>
      <c r="L52" s="46">
        <v>-125881.13</v>
      </c>
      <c r="M52" s="46">
        <v>-70865.820000000007</v>
      </c>
      <c r="N52" s="46">
        <f>SUM(N30:N51)</f>
        <v>-125025.33</v>
      </c>
      <c r="O52" s="46">
        <f>SUM(O30:O51)</f>
        <v>-76528.430000000008</v>
      </c>
    </row>
    <row r="53" spans="1:17" ht="16.5" thickTop="1" x14ac:dyDescent="0.25">
      <c r="A53" s="4" t="s">
        <v>39</v>
      </c>
      <c r="B53" s="7"/>
      <c r="C53" s="26">
        <f>+C27+C52</f>
        <v>179000</v>
      </c>
      <c r="D53" s="48">
        <f>+D27+D52</f>
        <v>192633</v>
      </c>
      <c r="E53" s="49">
        <f>+D53/C53</f>
        <v>1.0761620111731844</v>
      </c>
      <c r="F53" s="26">
        <f>+F27+F52</f>
        <v>335603.11</v>
      </c>
      <c r="G53" s="26">
        <f>+G27+G52</f>
        <v>411436.46</v>
      </c>
      <c r="H53" s="27">
        <f>+H52+H27</f>
        <v>279910.15000000002</v>
      </c>
      <c r="I53" s="27">
        <f>+I27+I52</f>
        <v>151720.54999999999</v>
      </c>
      <c r="J53" s="26">
        <f>+J52+J27</f>
        <v>102628.18</v>
      </c>
      <c r="K53" s="27">
        <v>149128.31999999998</v>
      </c>
      <c r="L53" s="27">
        <v>-62598.110000000008</v>
      </c>
      <c r="M53" s="27">
        <v>26764.639999999999</v>
      </c>
      <c r="N53" s="27">
        <f>+N52+N27</f>
        <v>-35439.729999999996</v>
      </c>
      <c r="O53" s="27">
        <f>+O52+O27</f>
        <v>21060.53</v>
      </c>
      <c r="P53" s="1"/>
    </row>
    <row r="54" spans="1:17" ht="15.75" x14ac:dyDescent="0.25">
      <c r="A54" s="47" t="s">
        <v>78</v>
      </c>
      <c r="B54" s="7"/>
      <c r="C54" s="7"/>
      <c r="D54" s="7"/>
      <c r="E54" s="7"/>
      <c r="F54" s="7"/>
      <c r="G54" s="7"/>
      <c r="H54" s="27"/>
      <c r="I54" s="27"/>
      <c r="J54" s="26"/>
      <c r="K54" s="27"/>
      <c r="L54" s="27"/>
      <c r="M54" s="27"/>
      <c r="N54" s="27"/>
      <c r="O54" s="27"/>
      <c r="P54" s="1"/>
    </row>
    <row r="55" spans="1:17" ht="15.75" x14ac:dyDescent="0.25">
      <c r="A55" s="47" t="s">
        <v>73</v>
      </c>
      <c r="B55" s="7"/>
      <c r="C55" s="7"/>
      <c r="D55" s="7"/>
      <c r="E55" s="7"/>
      <c r="F55" s="7"/>
      <c r="G55" s="7"/>
      <c r="H55" s="7"/>
      <c r="I55" s="27"/>
      <c r="J55" s="26"/>
      <c r="K55" s="27"/>
      <c r="L55" s="27"/>
      <c r="M55" s="27"/>
      <c r="N55" s="27"/>
      <c r="O55" s="27"/>
      <c r="P55" s="1"/>
    </row>
    <row r="56" spans="1:17" ht="15.75" x14ac:dyDescent="0.25">
      <c r="A56" s="47" t="s">
        <v>71</v>
      </c>
      <c r="B56" s="7"/>
      <c r="C56" s="29"/>
      <c r="D56" s="29"/>
      <c r="E56" s="13"/>
      <c r="F56" s="13"/>
      <c r="G56" s="13"/>
      <c r="H56" s="27"/>
      <c r="I56" s="27"/>
      <c r="J56" s="26"/>
      <c r="K56" s="27"/>
      <c r="L56" s="27"/>
      <c r="M56" s="27"/>
      <c r="N56" s="27"/>
      <c r="O56" s="27"/>
      <c r="P56" s="1"/>
    </row>
    <row r="57" spans="1:17" ht="15.75" x14ac:dyDescent="0.25">
      <c r="A57" s="47" t="s">
        <v>72</v>
      </c>
      <c r="B57" s="7"/>
      <c r="C57" s="7"/>
      <c r="D57" s="7"/>
      <c r="E57" s="7"/>
      <c r="F57" s="7"/>
      <c r="G57" s="7"/>
      <c r="H57" s="7"/>
      <c r="I57" s="27"/>
      <c r="J57" s="26"/>
      <c r="K57" s="27"/>
      <c r="L57" s="27"/>
      <c r="M57" s="27"/>
      <c r="N57" s="27"/>
      <c r="O57" s="27"/>
      <c r="P57" s="1"/>
    </row>
    <row r="58" spans="1:17" ht="15.75" x14ac:dyDescent="0.25">
      <c r="A58" s="7" t="s">
        <v>61</v>
      </c>
      <c r="B58" s="7"/>
      <c r="C58" s="7"/>
      <c r="D58" s="7"/>
      <c r="E58" s="7"/>
      <c r="F58" s="7"/>
      <c r="G58" s="7"/>
      <c r="H58" s="7" t="s">
        <v>68</v>
      </c>
      <c r="I58" s="7"/>
      <c r="J58" s="27"/>
      <c r="K58" s="48"/>
      <c r="L58" s="26"/>
      <c r="M58" s="27"/>
      <c r="N58" s="27"/>
      <c r="O58" s="27"/>
      <c r="P58" s="2"/>
      <c r="Q58" s="2"/>
    </row>
    <row r="59" spans="1:17" ht="15.75" x14ac:dyDescent="0.25">
      <c r="A59" s="47" t="s">
        <v>60</v>
      </c>
      <c r="B59" s="7"/>
      <c r="C59" s="7"/>
      <c r="D59" s="7"/>
      <c r="E59" s="7"/>
      <c r="F59" s="7"/>
      <c r="G59" s="7"/>
      <c r="H59" s="7"/>
      <c r="I59" s="7"/>
      <c r="J59" s="13"/>
      <c r="K59" s="30"/>
      <c r="L59" s="14"/>
      <c r="M59" s="27"/>
      <c r="N59" s="27"/>
      <c r="O59" s="27"/>
      <c r="P59" s="2"/>
      <c r="Q59" s="2"/>
    </row>
    <row r="60" spans="1:17" x14ac:dyDescent="0.25">
      <c r="A60" s="47" t="s">
        <v>59</v>
      </c>
      <c r="B60" s="7"/>
      <c r="C60" s="7"/>
      <c r="D60" s="7"/>
      <c r="E60" s="7"/>
      <c r="F60" s="7"/>
      <c r="G60" s="7"/>
      <c r="H60" s="7"/>
      <c r="I60" s="7"/>
      <c r="J60" s="13"/>
      <c r="K60" s="30"/>
      <c r="L60" s="14"/>
      <c r="M60" s="27"/>
      <c r="N60" s="27"/>
      <c r="O60" s="27"/>
    </row>
    <row r="61" spans="1:17" x14ac:dyDescent="0.25">
      <c r="A61" s="47" t="s">
        <v>55</v>
      </c>
      <c r="B61" s="7"/>
      <c r="C61" s="7"/>
      <c r="D61" s="7"/>
      <c r="E61" s="7"/>
      <c r="F61" s="7"/>
      <c r="G61" s="7"/>
      <c r="H61" s="7"/>
      <c r="I61" s="7"/>
      <c r="J61" s="13"/>
      <c r="K61" s="30"/>
      <c r="L61" s="14"/>
      <c r="M61" s="13"/>
      <c r="N61" s="27"/>
      <c r="O61" s="13"/>
    </row>
    <row r="62" spans="1:17" x14ac:dyDescent="0.25">
      <c r="A62" s="47" t="s">
        <v>49</v>
      </c>
      <c r="B62" s="7"/>
      <c r="C62" s="7"/>
      <c r="D62" s="7"/>
      <c r="E62" s="7"/>
      <c r="F62" s="7"/>
      <c r="G62" s="7"/>
      <c r="H62" s="7"/>
      <c r="I62" s="7"/>
      <c r="J62" s="13"/>
      <c r="K62" s="30"/>
      <c r="L62" s="14"/>
      <c r="M62" s="13"/>
      <c r="N62" s="13"/>
      <c r="O62" s="27"/>
    </row>
    <row r="63" spans="1:17" x14ac:dyDescent="0.25">
      <c r="A63" s="7" t="s">
        <v>41</v>
      </c>
      <c r="B63" s="7"/>
      <c r="C63" s="7"/>
      <c r="D63" s="7"/>
      <c r="E63" s="7"/>
      <c r="F63" s="7"/>
      <c r="G63" s="7"/>
      <c r="H63" s="7"/>
      <c r="I63" s="7"/>
      <c r="J63" s="27"/>
      <c r="K63" s="48"/>
      <c r="L63" s="49"/>
      <c r="M63" s="27"/>
      <c r="N63" s="27"/>
      <c r="O63" s="7"/>
      <c r="P63" s="3"/>
    </row>
    <row r="64" spans="1:17" x14ac:dyDescent="0.25">
      <c r="A64" s="7" t="s">
        <v>35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</row>
    <row r="65" spans="1:15" x14ac:dyDescent="0.25">
      <c r="A65" s="7" t="s">
        <v>50</v>
      </c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</row>
    <row r="66" spans="1:15" x14ac:dyDescent="0.25">
      <c r="A66" s="7" t="s">
        <v>47</v>
      </c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</row>
    <row r="67" spans="1:15" x14ac:dyDescent="0.25">
      <c r="A67" s="7" t="s">
        <v>36</v>
      </c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</row>
    <row r="68" spans="1:15" x14ac:dyDescent="0.25">
      <c r="A68" s="7" t="s">
        <v>48</v>
      </c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</row>
    <row r="69" spans="1:15" x14ac:dyDescent="0.25">
      <c r="A69" s="7" t="s">
        <v>79</v>
      </c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</row>
    <row r="73" spans="1:15" x14ac:dyDescent="0.25">
      <c r="K73" s="3"/>
    </row>
    <row r="74" spans="1:15" x14ac:dyDescent="0.25">
      <c r="K74" s="3"/>
    </row>
  </sheetData>
  <mergeCells count="2">
    <mergeCell ref="A1:K1"/>
    <mergeCell ref="A2:K2"/>
  </mergeCells>
  <pageMargins left="0.7" right="0.7" top="0.75" bottom="0.75" header="0.3" footer="0.3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</dc:creator>
  <cp:lastModifiedBy>Mark Hendrickson</cp:lastModifiedBy>
  <cp:lastPrinted>2025-08-06T19:36:53Z</cp:lastPrinted>
  <dcterms:created xsi:type="dcterms:W3CDTF">2017-09-14T19:49:38Z</dcterms:created>
  <dcterms:modified xsi:type="dcterms:W3CDTF">2025-09-03T02:25:35Z</dcterms:modified>
</cp:coreProperties>
</file>